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2504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9" i="1" l="1"/>
  <c r="D30" i="1"/>
  <c r="D29" i="1"/>
  <c r="D28" i="1"/>
  <c r="D27" i="1"/>
  <c r="D26" i="1"/>
  <c r="D25" i="1"/>
  <c r="D24" i="1"/>
  <c r="D23" i="1"/>
  <c r="D22" i="1"/>
  <c r="C38" i="1" l="1"/>
  <c r="B38" i="1"/>
  <c r="D37" i="1"/>
  <c r="B32" i="1" l="1"/>
  <c r="B39" i="1" s="1"/>
  <c r="C32" i="1"/>
  <c r="C39" i="1" s="1"/>
  <c r="D31" i="1"/>
  <c r="B68" i="1" l="1"/>
  <c r="C65" i="1" l="1"/>
  <c r="C51" i="1"/>
  <c r="C56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6" i="1"/>
  <c r="D38" i="1" s="1"/>
  <c r="D43" i="1"/>
  <c r="D44" i="1"/>
  <c r="D45" i="1"/>
  <c r="D46" i="1"/>
  <c r="D47" i="1"/>
  <c r="D55" i="1"/>
  <c r="D60" i="1"/>
  <c r="D63" i="1"/>
  <c r="D64" i="1"/>
  <c r="D67" i="1"/>
  <c r="D68" i="1"/>
  <c r="C58" i="1" l="1"/>
  <c r="C57" i="1"/>
  <c r="B65" i="1"/>
  <c r="D65" i="1" s="1"/>
  <c r="B51" i="1"/>
  <c r="C59" i="1" l="1"/>
  <c r="C61" i="1"/>
  <c r="B56" i="1"/>
  <c r="D56" i="1" s="1"/>
  <c r="D51" i="1"/>
  <c r="D32" i="1"/>
  <c r="D39" i="1" s="1"/>
  <c r="B57" i="1" l="1"/>
  <c r="B58" i="1"/>
  <c r="D58" i="1" l="1"/>
  <c r="B61" i="1"/>
  <c r="D61" i="1" s="1"/>
  <c r="D57" i="1"/>
  <c r="B59" i="1"/>
  <c r="D59" i="1" s="1"/>
</calcChain>
</file>

<file path=xl/sharedStrings.xml><?xml version="1.0" encoding="utf-8"?>
<sst xmlns="http://schemas.openxmlformats.org/spreadsheetml/2006/main" count="65" uniqueCount="60">
  <si>
    <t>PAYMENTS</t>
  </si>
  <si>
    <t>£</t>
  </si>
  <si>
    <t>Hire of Parish Hall</t>
  </si>
  <si>
    <t>Insurance</t>
  </si>
  <si>
    <t>Grass cutting and bus shelter cleaning</t>
  </si>
  <si>
    <t>P3 Footpath Maintenance</t>
  </si>
  <si>
    <t>Dog bin emptying</t>
  </si>
  <si>
    <t>Election</t>
  </si>
  <si>
    <t>Bank - Documents safe keeping</t>
  </si>
  <si>
    <t>Poppy Wreath</t>
  </si>
  <si>
    <t>Car Park Contribution</t>
  </si>
  <si>
    <t>VAT</t>
  </si>
  <si>
    <t>Sub Total</t>
  </si>
  <si>
    <t>Parish Hall</t>
  </si>
  <si>
    <t>PCC</t>
  </si>
  <si>
    <t>Total Payments</t>
  </si>
  <si>
    <t>RECEIPTS</t>
  </si>
  <si>
    <t>P3 Grant</t>
  </si>
  <si>
    <t>Reclaimed VAT</t>
  </si>
  <si>
    <t>Year end</t>
  </si>
  <si>
    <t>Difference</t>
  </si>
  <si>
    <t>Clerk' Salary</t>
  </si>
  <si>
    <t>General Administration</t>
  </si>
  <si>
    <t>Audit fees</t>
  </si>
  <si>
    <t>Total Receipts</t>
  </si>
  <si>
    <t>Total Grants</t>
  </si>
  <si>
    <t>SUMMARY</t>
  </si>
  <si>
    <t>Bank Balance b/f</t>
  </si>
  <si>
    <t>Add Total Receipts</t>
  </si>
  <si>
    <t>Less Payments</t>
  </si>
  <si>
    <t>Add unreconciled cheques</t>
  </si>
  <si>
    <t>Bank Balance c/f</t>
  </si>
  <si>
    <t>Cash at Bank A/C 1105709</t>
  </si>
  <si>
    <t>Cash at Bank A/C 7698779</t>
  </si>
  <si>
    <t>Total Cash at Bank</t>
  </si>
  <si>
    <t>Petty Cash in Hand</t>
  </si>
  <si>
    <t>P3 Fund (Net)</t>
  </si>
  <si>
    <t xml:space="preserve">Publications &amp; DAPC subs </t>
  </si>
  <si>
    <t xml:space="preserve">Bank interest </t>
  </si>
  <si>
    <t>Cllr Training</t>
  </si>
  <si>
    <t>Other:</t>
  </si>
  <si>
    <t xml:space="preserve">Precept </t>
  </si>
  <si>
    <t>Misc repairs/maintenance/etc</t>
  </si>
  <si>
    <t>Other</t>
  </si>
  <si>
    <t>Parish Grant &amp; Grant Assistance</t>
  </si>
  <si>
    <t>Grants:</t>
  </si>
  <si>
    <t>WDVGFA</t>
  </si>
  <si>
    <t>Other - Car park signs</t>
  </si>
  <si>
    <t>Other - Staggered gate</t>
  </si>
  <si>
    <t>Other -  Church clock contribution</t>
  </si>
  <si>
    <t>Other - Weed spraying</t>
  </si>
  <si>
    <t>Other - Stone sign</t>
  </si>
  <si>
    <t>Other - 2 x litter bins</t>
  </si>
  <si>
    <t>Other - Green field stream area</t>
  </si>
  <si>
    <t>Other - Tree felling</t>
  </si>
  <si>
    <t>Other - Website</t>
  </si>
  <si>
    <t>TAP Fund - stone sign</t>
  </si>
  <si>
    <t>Solar Farm fund</t>
  </si>
  <si>
    <t>Solar Park Fund</t>
  </si>
  <si>
    <t>Parish Council Account y/e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</si>
</sst>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2" fontId="3" fillId="0" borderId="0" xfId="1" applyNumberFormat="1" applyFont="1" applyAlignment="1">
      <alignment horizontal="right" vertical="center"/>
    </xf>
    <xf numFmtId="2" fontId="0" fillId="0" borderId="0" xfId="1" applyNumberFormat="1" applyFont="1"/>
    <xf numFmtId="2" fontId="4" fillId="0" borderId="0" xfId="1" applyNumberFormat="1" applyFont="1" applyAlignment="1">
      <alignment horizontal="right" vertical="center"/>
    </xf>
    <xf numFmtId="2" fontId="2" fillId="0" borderId="0" xfId="1" applyNumberFormat="1" applyFont="1"/>
    <xf numFmtId="2" fontId="3" fillId="0" borderId="0" xfId="1" applyNumberFormat="1" applyFont="1" applyAlignment="1">
      <alignment vertical="center"/>
    </xf>
    <xf numFmtId="2" fontId="4" fillId="0" borderId="0" xfId="1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" fontId="3" fillId="0" borderId="0" xfId="0" applyNumberFormat="1" applyFont="1" applyAlignment="1">
      <alignment horizontal="right" vertical="center"/>
    </xf>
    <xf numFmtId="2" fontId="3" fillId="0" borderId="0" xfId="1" applyNumberFormat="1" applyFont="1"/>
    <xf numFmtId="2" fontId="4" fillId="0" borderId="0" xfId="1" applyNumberFormat="1" applyFont="1"/>
    <xf numFmtId="17" fontId="3" fillId="0" borderId="0" xfId="2" applyNumberFormat="1" applyFont="1" applyAlignment="1">
      <alignment horizontal="right" vertical="center"/>
    </xf>
    <xf numFmtId="2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topLeftCell="A55" workbookViewId="0">
      <selection activeCell="B1" sqref="B1"/>
    </sheetView>
  </sheetViews>
  <sheetFormatPr defaultRowHeight="14.4" x14ac:dyDescent="0.3"/>
  <cols>
    <col min="1" max="1" width="35.88671875" customWidth="1"/>
    <col min="2" max="2" width="13.6640625" style="5" customWidth="1"/>
    <col min="3" max="3" width="14.5546875" customWidth="1"/>
    <col min="4" max="4" width="12.33203125" customWidth="1"/>
  </cols>
  <sheetData>
    <row r="1" spans="1:4" ht="24.9" customHeight="1" x14ac:dyDescent="0.25">
      <c r="A1" s="3" t="s">
        <v>59</v>
      </c>
    </row>
    <row r="2" spans="1:4" ht="15" x14ac:dyDescent="0.25">
      <c r="B2" s="4" t="s">
        <v>19</v>
      </c>
      <c r="C2" s="10" t="s">
        <v>19</v>
      </c>
      <c r="D2" s="10" t="s">
        <v>20</v>
      </c>
    </row>
    <row r="3" spans="1:4" ht="15" x14ac:dyDescent="0.25">
      <c r="B3" s="14">
        <v>42430</v>
      </c>
      <c r="C3" s="11">
        <v>42064</v>
      </c>
      <c r="D3" s="10"/>
    </row>
    <row r="4" spans="1:4" x14ac:dyDescent="0.3">
      <c r="A4" s="1" t="s">
        <v>0</v>
      </c>
      <c r="B4" s="15" t="s">
        <v>1</v>
      </c>
      <c r="C4" s="16" t="s">
        <v>1</v>
      </c>
      <c r="D4" s="16" t="s">
        <v>1</v>
      </c>
    </row>
    <row r="5" spans="1:4" ht="15" x14ac:dyDescent="0.25">
      <c r="A5" s="2"/>
      <c r="B5" s="8"/>
      <c r="C5" s="2"/>
      <c r="D5" s="2"/>
    </row>
    <row r="6" spans="1:4" ht="15" x14ac:dyDescent="0.25">
      <c r="A6" s="2" t="s">
        <v>21</v>
      </c>
      <c r="B6" s="4">
        <v>3105</v>
      </c>
      <c r="C6" s="4">
        <v>3030</v>
      </c>
      <c r="D6" s="12">
        <f>SUM(B6-C6)</f>
        <v>75</v>
      </c>
    </row>
    <row r="7" spans="1:4" ht="15" x14ac:dyDescent="0.25">
      <c r="A7" s="2" t="s">
        <v>22</v>
      </c>
      <c r="B7" s="4">
        <v>28</v>
      </c>
      <c r="C7" s="4">
        <v>78</v>
      </c>
      <c r="D7" s="12">
        <f t="shared" ref="D7:D51" si="0">SUM(B7-C7)</f>
        <v>-50</v>
      </c>
    </row>
    <row r="8" spans="1:4" ht="15" x14ac:dyDescent="0.25">
      <c r="A8" s="2" t="s">
        <v>23</v>
      </c>
      <c r="B8" s="4">
        <v>225</v>
      </c>
      <c r="C8" s="4">
        <v>190</v>
      </c>
      <c r="D8" s="12">
        <f t="shared" si="0"/>
        <v>35</v>
      </c>
    </row>
    <row r="9" spans="1:4" ht="15" x14ac:dyDescent="0.25">
      <c r="A9" s="2" t="s">
        <v>2</v>
      </c>
      <c r="B9" s="4">
        <v>292</v>
      </c>
      <c r="C9" s="4">
        <v>120</v>
      </c>
      <c r="D9" s="12">
        <f t="shared" si="0"/>
        <v>172</v>
      </c>
    </row>
    <row r="10" spans="1:4" ht="15" x14ac:dyDescent="0.25">
      <c r="A10" s="2" t="s">
        <v>3</v>
      </c>
      <c r="B10" s="4">
        <v>318.2</v>
      </c>
      <c r="C10" s="4">
        <v>420.34</v>
      </c>
      <c r="D10" s="12">
        <f t="shared" si="0"/>
        <v>-102.13999999999999</v>
      </c>
    </row>
    <row r="11" spans="1:4" ht="15" x14ac:dyDescent="0.25">
      <c r="A11" s="2" t="s">
        <v>4</v>
      </c>
      <c r="B11" s="4">
        <v>827.25</v>
      </c>
      <c r="C11" s="4">
        <v>760</v>
      </c>
      <c r="D11" s="12">
        <f t="shared" si="0"/>
        <v>67.25</v>
      </c>
    </row>
    <row r="12" spans="1:4" ht="15" x14ac:dyDescent="0.25">
      <c r="A12" s="2" t="s">
        <v>5</v>
      </c>
      <c r="B12" s="4">
        <v>711.16</v>
      </c>
      <c r="C12" s="4">
        <v>1683.41</v>
      </c>
      <c r="D12" s="12">
        <f t="shared" si="0"/>
        <v>-972.25000000000011</v>
      </c>
    </row>
    <row r="13" spans="1:4" ht="15" x14ac:dyDescent="0.25">
      <c r="A13" s="2" t="s">
        <v>37</v>
      </c>
      <c r="B13" s="4">
        <v>114.55</v>
      </c>
      <c r="C13" s="4">
        <v>113.43</v>
      </c>
      <c r="D13" s="12">
        <f t="shared" si="0"/>
        <v>1.1199999999999903</v>
      </c>
    </row>
    <row r="14" spans="1:4" ht="15" x14ac:dyDescent="0.25">
      <c r="A14" s="2" t="s">
        <v>6</v>
      </c>
      <c r="B14" s="4">
        <v>312</v>
      </c>
      <c r="C14" s="4">
        <v>312</v>
      </c>
      <c r="D14" s="12">
        <f t="shared" si="0"/>
        <v>0</v>
      </c>
    </row>
    <row r="15" spans="1:4" ht="15" x14ac:dyDescent="0.25">
      <c r="A15" s="2" t="s">
        <v>7</v>
      </c>
      <c r="B15" s="4">
        <v>447.29</v>
      </c>
      <c r="C15" s="4">
        <v>0</v>
      </c>
      <c r="D15" s="12">
        <f t="shared" si="0"/>
        <v>447.29</v>
      </c>
    </row>
    <row r="16" spans="1:4" ht="15" x14ac:dyDescent="0.25">
      <c r="A16" s="2" t="s">
        <v>8</v>
      </c>
      <c r="B16" s="4">
        <v>15</v>
      </c>
      <c r="C16" s="4">
        <v>15</v>
      </c>
      <c r="D16" s="12">
        <f t="shared" si="0"/>
        <v>0</v>
      </c>
    </row>
    <row r="17" spans="1:4" ht="15" x14ac:dyDescent="0.25">
      <c r="A17" s="2" t="s">
        <v>9</v>
      </c>
      <c r="B17" s="4">
        <v>17</v>
      </c>
      <c r="C17" s="4">
        <v>17</v>
      </c>
      <c r="D17" s="12">
        <f t="shared" si="0"/>
        <v>0</v>
      </c>
    </row>
    <row r="18" spans="1:4" ht="15" x14ac:dyDescent="0.25">
      <c r="A18" s="2" t="s">
        <v>10</v>
      </c>
      <c r="B18" s="4">
        <v>800</v>
      </c>
      <c r="C18" s="4">
        <v>800</v>
      </c>
      <c r="D18" s="12">
        <f t="shared" si="0"/>
        <v>0</v>
      </c>
    </row>
    <row r="19" spans="1:4" ht="15" x14ac:dyDescent="0.25">
      <c r="A19" s="2" t="s">
        <v>39</v>
      </c>
      <c r="B19" s="4">
        <v>25</v>
      </c>
      <c r="C19" s="4">
        <v>0</v>
      </c>
      <c r="D19" s="12">
        <f t="shared" si="0"/>
        <v>25</v>
      </c>
    </row>
    <row r="20" spans="1:4" ht="15" x14ac:dyDescent="0.25">
      <c r="A20" s="2" t="s">
        <v>42</v>
      </c>
      <c r="B20" s="4">
        <v>0</v>
      </c>
      <c r="C20" s="4">
        <v>0</v>
      </c>
      <c r="D20" s="12">
        <f t="shared" si="0"/>
        <v>0</v>
      </c>
    </row>
    <row r="21" spans="1:4" ht="15" x14ac:dyDescent="0.25">
      <c r="A21" s="2" t="s">
        <v>43</v>
      </c>
      <c r="B21" s="4">
        <v>0</v>
      </c>
      <c r="C21" s="4">
        <v>141.22999999999999</v>
      </c>
      <c r="D21" s="12">
        <f t="shared" si="0"/>
        <v>-141.22999999999999</v>
      </c>
    </row>
    <row r="22" spans="1:4" x14ac:dyDescent="0.3">
      <c r="A22" s="2" t="s">
        <v>47</v>
      </c>
      <c r="B22" s="4">
        <v>155.80000000000001</v>
      </c>
      <c r="C22" s="4">
        <v>0</v>
      </c>
      <c r="D22" s="12">
        <f t="shared" si="0"/>
        <v>155.80000000000001</v>
      </c>
    </row>
    <row r="23" spans="1:4" x14ac:dyDescent="0.3">
      <c r="A23" s="2" t="s">
        <v>48</v>
      </c>
      <c r="B23" s="4">
        <v>350</v>
      </c>
      <c r="C23" s="4">
        <v>0</v>
      </c>
      <c r="D23" s="12">
        <f t="shared" si="0"/>
        <v>350</v>
      </c>
    </row>
    <row r="24" spans="1:4" x14ac:dyDescent="0.3">
      <c r="A24" s="2" t="s">
        <v>49</v>
      </c>
      <c r="B24" s="4">
        <v>500</v>
      </c>
      <c r="C24" s="4">
        <v>0</v>
      </c>
      <c r="D24" s="12">
        <f t="shared" si="0"/>
        <v>500</v>
      </c>
    </row>
    <row r="25" spans="1:4" x14ac:dyDescent="0.3">
      <c r="A25" s="2" t="s">
        <v>50</v>
      </c>
      <c r="B25" s="4">
        <v>150</v>
      </c>
      <c r="C25" s="4">
        <v>0</v>
      </c>
      <c r="D25" s="12">
        <f t="shared" si="0"/>
        <v>150</v>
      </c>
    </row>
    <row r="26" spans="1:4" x14ac:dyDescent="0.3">
      <c r="A26" s="2" t="s">
        <v>51</v>
      </c>
      <c r="B26" s="4">
        <v>569.79999999999995</v>
      </c>
      <c r="C26" s="4">
        <v>0</v>
      </c>
      <c r="D26" s="12">
        <f t="shared" si="0"/>
        <v>569.79999999999995</v>
      </c>
    </row>
    <row r="27" spans="1:4" x14ac:dyDescent="0.3">
      <c r="A27" s="2" t="s">
        <v>52</v>
      </c>
      <c r="B27" s="4">
        <v>341.96</v>
      </c>
      <c r="C27" s="4">
        <v>0</v>
      </c>
      <c r="D27" s="12">
        <f t="shared" si="0"/>
        <v>341.96</v>
      </c>
    </row>
    <row r="28" spans="1:4" x14ac:dyDescent="0.3">
      <c r="A28" s="2" t="s">
        <v>53</v>
      </c>
      <c r="B28" s="4">
        <v>712.76</v>
      </c>
      <c r="C28" s="4">
        <v>0</v>
      </c>
      <c r="D28" s="12">
        <f t="shared" si="0"/>
        <v>712.76</v>
      </c>
    </row>
    <row r="29" spans="1:4" x14ac:dyDescent="0.3">
      <c r="A29" s="2" t="s">
        <v>54</v>
      </c>
      <c r="B29" s="4">
        <v>350</v>
      </c>
      <c r="C29" s="4">
        <v>0</v>
      </c>
      <c r="D29" s="12">
        <f t="shared" si="0"/>
        <v>350</v>
      </c>
    </row>
    <row r="30" spans="1:4" x14ac:dyDescent="0.3">
      <c r="A30" s="2" t="s">
        <v>55</v>
      </c>
      <c r="B30" s="4">
        <v>400</v>
      </c>
      <c r="C30" s="4">
        <v>0</v>
      </c>
      <c r="D30" s="12">
        <f t="shared" si="0"/>
        <v>400</v>
      </c>
    </row>
    <row r="31" spans="1:4" ht="15" x14ac:dyDescent="0.25">
      <c r="A31" s="2" t="s">
        <v>11</v>
      </c>
      <c r="B31" s="4">
        <v>549.78</v>
      </c>
      <c r="C31" s="4">
        <v>557.75</v>
      </c>
      <c r="D31" s="12">
        <f t="shared" si="0"/>
        <v>-7.9700000000000273</v>
      </c>
    </row>
    <row r="32" spans="1:4" ht="15" x14ac:dyDescent="0.25">
      <c r="A32" s="1" t="s">
        <v>12</v>
      </c>
      <c r="B32" s="6">
        <f>SUM(B6:B31)</f>
        <v>11317.55</v>
      </c>
      <c r="C32" s="6">
        <f>SUM(C6:C31)</f>
        <v>8238.16</v>
      </c>
      <c r="D32" s="13">
        <f t="shared" si="0"/>
        <v>3079.3899999999994</v>
      </c>
    </row>
    <row r="33" spans="1:4" x14ac:dyDescent="0.3">
      <c r="A33" s="2"/>
      <c r="B33" s="8"/>
      <c r="C33" s="8"/>
      <c r="D33" s="12"/>
    </row>
    <row r="34" spans="1:4" x14ac:dyDescent="0.3">
      <c r="A34" s="1" t="s">
        <v>45</v>
      </c>
      <c r="B34" s="8"/>
      <c r="C34" s="8"/>
      <c r="D34" s="12"/>
    </row>
    <row r="35" spans="1:4" x14ac:dyDescent="0.3">
      <c r="A35" s="2" t="s">
        <v>13</v>
      </c>
      <c r="B35" s="4">
        <v>500</v>
      </c>
      <c r="C35" s="4">
        <v>500</v>
      </c>
      <c r="D35" s="12">
        <v>0</v>
      </c>
    </row>
    <row r="36" spans="1:4" x14ac:dyDescent="0.3">
      <c r="A36" s="2" t="s">
        <v>14</v>
      </c>
      <c r="B36" s="4">
        <v>1100</v>
      </c>
      <c r="C36" s="4">
        <v>1100</v>
      </c>
      <c r="D36" s="12">
        <f t="shared" si="0"/>
        <v>0</v>
      </c>
    </row>
    <row r="37" spans="1:4" x14ac:dyDescent="0.3">
      <c r="A37" s="2" t="s">
        <v>46</v>
      </c>
      <c r="B37" s="4">
        <v>0</v>
      </c>
      <c r="C37" s="4">
        <v>750</v>
      </c>
      <c r="D37" s="12">
        <f t="shared" si="0"/>
        <v>-750</v>
      </c>
    </row>
    <row r="38" spans="1:4" x14ac:dyDescent="0.3">
      <c r="A38" s="1" t="s">
        <v>25</v>
      </c>
      <c r="B38" s="9">
        <f>SUM(B35:B37)</f>
        <v>1600</v>
      </c>
      <c r="C38" s="9">
        <f t="shared" ref="C38:D38" si="1">SUM(C35:C37)</f>
        <v>2350</v>
      </c>
      <c r="D38" s="9">
        <f t="shared" si="1"/>
        <v>-750</v>
      </c>
    </row>
    <row r="39" spans="1:4" x14ac:dyDescent="0.3">
      <c r="A39" s="1" t="s">
        <v>15</v>
      </c>
      <c r="B39" s="6">
        <f>SUM(B32+B38)</f>
        <v>12917.55</v>
      </c>
      <c r="C39" s="6">
        <f t="shared" ref="C39:D39" si="2">SUM(C32+C38)</f>
        <v>10588.16</v>
      </c>
      <c r="D39" s="6">
        <f t="shared" si="2"/>
        <v>2329.3899999999994</v>
      </c>
    </row>
    <row r="40" spans="1:4" x14ac:dyDescent="0.3">
      <c r="A40" s="2"/>
      <c r="B40" s="8"/>
      <c r="C40" s="8"/>
      <c r="D40" s="12"/>
    </row>
    <row r="41" spans="1:4" x14ac:dyDescent="0.3">
      <c r="A41" s="1" t="s">
        <v>16</v>
      </c>
      <c r="B41" s="8"/>
      <c r="C41" s="8"/>
      <c r="D41" s="12"/>
    </row>
    <row r="42" spans="1:4" x14ac:dyDescent="0.3">
      <c r="A42" s="1"/>
      <c r="B42" s="8"/>
      <c r="C42" s="8"/>
      <c r="D42" s="12"/>
    </row>
    <row r="43" spans="1:4" x14ac:dyDescent="0.3">
      <c r="A43" s="2" t="s">
        <v>41</v>
      </c>
      <c r="B43" s="8">
        <v>6500</v>
      </c>
      <c r="C43" s="8">
        <v>6500</v>
      </c>
      <c r="D43" s="12">
        <f t="shared" si="0"/>
        <v>0</v>
      </c>
    </row>
    <row r="44" spans="1:4" x14ac:dyDescent="0.3">
      <c r="A44" s="2" t="s">
        <v>44</v>
      </c>
      <c r="B44" s="4">
        <v>956.9</v>
      </c>
      <c r="C44" s="4">
        <v>1009.12</v>
      </c>
      <c r="D44" s="12">
        <f t="shared" si="0"/>
        <v>-52.220000000000027</v>
      </c>
    </row>
    <row r="45" spans="1:4" x14ac:dyDescent="0.3">
      <c r="A45" s="2" t="s">
        <v>17</v>
      </c>
      <c r="B45" s="4">
        <v>700</v>
      </c>
      <c r="C45" s="4">
        <v>900</v>
      </c>
      <c r="D45" s="12">
        <f t="shared" si="0"/>
        <v>-200</v>
      </c>
    </row>
    <row r="46" spans="1:4" x14ac:dyDescent="0.3">
      <c r="A46" s="2" t="s">
        <v>38</v>
      </c>
      <c r="B46" s="4">
        <v>5.71</v>
      </c>
      <c r="C46" s="4">
        <v>2.8</v>
      </c>
      <c r="D46" s="12">
        <f t="shared" si="0"/>
        <v>2.91</v>
      </c>
    </row>
    <row r="47" spans="1:4" x14ac:dyDescent="0.3">
      <c r="A47" s="2" t="s">
        <v>18</v>
      </c>
      <c r="B47" s="4">
        <v>1107.53</v>
      </c>
      <c r="C47" s="4">
        <v>657.28</v>
      </c>
      <c r="D47" s="12">
        <f t="shared" si="0"/>
        <v>450.25</v>
      </c>
    </row>
    <row r="48" spans="1:4" x14ac:dyDescent="0.3">
      <c r="A48" s="2" t="s">
        <v>56</v>
      </c>
      <c r="B48" s="4">
        <v>569.79999999999995</v>
      </c>
      <c r="C48" s="4">
        <v>0</v>
      </c>
      <c r="D48" s="12">
        <v>0</v>
      </c>
    </row>
    <row r="49" spans="1:4" x14ac:dyDescent="0.3">
      <c r="A49" s="2" t="s">
        <v>57</v>
      </c>
      <c r="B49" s="4">
        <v>30000</v>
      </c>
      <c r="C49" s="4">
        <v>0</v>
      </c>
      <c r="D49" s="12">
        <v>0</v>
      </c>
    </row>
    <row r="50" spans="1:4" x14ac:dyDescent="0.3">
      <c r="A50" s="2" t="s">
        <v>40</v>
      </c>
      <c r="B50" s="4">
        <v>0</v>
      </c>
      <c r="C50" s="4">
        <v>1160.24</v>
      </c>
      <c r="D50" s="12">
        <v>0</v>
      </c>
    </row>
    <row r="51" spans="1:4" x14ac:dyDescent="0.3">
      <c r="A51" s="1" t="s">
        <v>24</v>
      </c>
      <c r="B51" s="6">
        <f>SUM(B43:B50)</f>
        <v>39839.94</v>
      </c>
      <c r="C51" s="6">
        <f>SUM(C43:C50)</f>
        <v>10229.439999999999</v>
      </c>
      <c r="D51" s="13">
        <f t="shared" si="0"/>
        <v>29610.500000000004</v>
      </c>
    </row>
    <row r="52" spans="1:4" x14ac:dyDescent="0.3">
      <c r="A52" s="2"/>
      <c r="B52" s="6"/>
      <c r="C52" s="6"/>
      <c r="D52" s="12"/>
    </row>
    <row r="53" spans="1:4" x14ac:dyDescent="0.3">
      <c r="A53" s="1" t="s">
        <v>26</v>
      </c>
      <c r="C53" s="5"/>
      <c r="D53" s="12"/>
    </row>
    <row r="54" spans="1:4" x14ac:dyDescent="0.3">
      <c r="C54" s="5"/>
      <c r="D54" s="12"/>
    </row>
    <row r="55" spans="1:4" x14ac:dyDescent="0.3">
      <c r="A55" s="2" t="s">
        <v>27</v>
      </c>
      <c r="B55" s="5">
        <v>10850.7</v>
      </c>
      <c r="C55" s="5">
        <v>11209.42</v>
      </c>
      <c r="D55" s="12">
        <f>SUM(B55-C55)</f>
        <v>-358.71999999999935</v>
      </c>
    </row>
    <row r="56" spans="1:4" x14ac:dyDescent="0.3">
      <c r="A56" s="2" t="s">
        <v>28</v>
      </c>
      <c r="B56" s="5">
        <f>B51</f>
        <v>39839.94</v>
      </c>
      <c r="C56" s="5">
        <f>C51</f>
        <v>10229.439999999999</v>
      </c>
      <c r="D56" s="12">
        <f t="shared" ref="D56:D69" si="3">SUM(B56-C56)</f>
        <v>29610.500000000004</v>
      </c>
    </row>
    <row r="57" spans="1:4" x14ac:dyDescent="0.3">
      <c r="A57" s="1" t="s">
        <v>12</v>
      </c>
      <c r="B57" s="7">
        <f>SUM(B55:B56)</f>
        <v>50690.64</v>
      </c>
      <c r="C57" s="7">
        <f>SUM(C55:C56)</f>
        <v>21438.86</v>
      </c>
      <c r="D57" s="13">
        <f t="shared" si="3"/>
        <v>29251.78</v>
      </c>
    </row>
    <row r="58" spans="1:4" x14ac:dyDescent="0.3">
      <c r="A58" s="2" t="s">
        <v>29</v>
      </c>
      <c r="B58" s="5">
        <f>B39</f>
        <v>12917.55</v>
      </c>
      <c r="C58" s="5">
        <f>C39</f>
        <v>10588.16</v>
      </c>
      <c r="D58" s="12">
        <f t="shared" si="3"/>
        <v>2329.3899999999994</v>
      </c>
    </row>
    <row r="59" spans="1:4" x14ac:dyDescent="0.3">
      <c r="A59" s="1" t="s">
        <v>12</v>
      </c>
      <c r="B59" s="7">
        <f>SUM(B57-B58)</f>
        <v>37773.089999999997</v>
      </c>
      <c r="C59" s="7">
        <f>SUM(C57-C58)</f>
        <v>10850.7</v>
      </c>
      <c r="D59" s="13">
        <f t="shared" si="3"/>
        <v>26922.389999999996</v>
      </c>
    </row>
    <row r="60" spans="1:4" x14ac:dyDescent="0.3">
      <c r="A60" s="2" t="s">
        <v>30</v>
      </c>
      <c r="B60" s="5">
        <v>0</v>
      </c>
      <c r="C60" s="5">
        <v>0</v>
      </c>
      <c r="D60" s="12">
        <f t="shared" si="3"/>
        <v>0</v>
      </c>
    </row>
    <row r="61" spans="1:4" x14ac:dyDescent="0.3">
      <c r="A61" s="2" t="s">
        <v>31</v>
      </c>
      <c r="B61" s="7">
        <f>SUM(B57-B58+B60)</f>
        <v>37773.089999999997</v>
      </c>
      <c r="C61" s="7">
        <f>SUM(C57-C58+C60)</f>
        <v>10850.7</v>
      </c>
      <c r="D61" s="13">
        <f t="shared" si="3"/>
        <v>26922.389999999996</v>
      </c>
    </row>
    <row r="62" spans="1:4" x14ac:dyDescent="0.3">
      <c r="C62" s="5"/>
      <c r="D62" s="12"/>
    </row>
    <row r="63" spans="1:4" x14ac:dyDescent="0.3">
      <c r="A63" s="2" t="s">
        <v>32</v>
      </c>
      <c r="B63" s="5">
        <v>2128.2199999999998</v>
      </c>
      <c r="C63" s="5">
        <v>5211.54</v>
      </c>
      <c r="D63" s="12">
        <f t="shared" si="3"/>
        <v>-3083.32</v>
      </c>
    </row>
    <row r="64" spans="1:4" x14ac:dyDescent="0.3">
      <c r="A64" s="2" t="s">
        <v>33</v>
      </c>
      <c r="B64" s="5">
        <v>35644.870000000003</v>
      </c>
      <c r="C64" s="5">
        <v>5639.16</v>
      </c>
      <c r="D64" s="12">
        <f t="shared" si="3"/>
        <v>30005.710000000003</v>
      </c>
    </row>
    <row r="65" spans="1:4" x14ac:dyDescent="0.3">
      <c r="A65" s="1" t="s">
        <v>34</v>
      </c>
      <c r="B65" s="7">
        <f>SUM(B63:B64)</f>
        <v>37773.090000000004</v>
      </c>
      <c r="C65" s="7">
        <f>SUM(C63:C64)</f>
        <v>10850.7</v>
      </c>
      <c r="D65" s="13">
        <f t="shared" si="3"/>
        <v>26922.390000000003</v>
      </c>
    </row>
    <row r="66" spans="1:4" x14ac:dyDescent="0.3">
      <c r="C66" s="5"/>
      <c r="D66" s="12"/>
    </row>
    <row r="67" spans="1:4" x14ac:dyDescent="0.3">
      <c r="A67" s="2" t="s">
        <v>35</v>
      </c>
      <c r="B67" s="5">
        <v>40.06</v>
      </c>
      <c r="C67" s="5">
        <v>41.32</v>
      </c>
      <c r="D67" s="12">
        <f t="shared" si="3"/>
        <v>-1.259999999999998</v>
      </c>
    </row>
    <row r="68" spans="1:4" x14ac:dyDescent="0.3">
      <c r="A68" s="2" t="s">
        <v>36</v>
      </c>
      <c r="B68" s="5">
        <f>SUM(C68+B45-B12)</f>
        <v>1442.08</v>
      </c>
      <c r="C68" s="5">
        <v>1453.24</v>
      </c>
      <c r="D68" s="12">
        <f t="shared" si="3"/>
        <v>-11.160000000000082</v>
      </c>
    </row>
    <row r="69" spans="1:4" x14ac:dyDescent="0.3">
      <c r="A69" s="2" t="s">
        <v>58</v>
      </c>
      <c r="B69" s="5">
        <v>30000</v>
      </c>
      <c r="C69" s="5">
        <v>0</v>
      </c>
      <c r="D69" s="12">
        <f t="shared" si="3"/>
        <v>30000</v>
      </c>
    </row>
  </sheetData>
  <pageMargins left="0.70866141732283472" right="0.70866141732283472" top="0.35433070866141736" bottom="0.35433070866141736" header="0.31496062992125984" footer="0.31496062992125984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2016-04-04T13:58:06Z</cp:lastPrinted>
  <dcterms:created xsi:type="dcterms:W3CDTF">2011-04-13T12:35:05Z</dcterms:created>
  <dcterms:modified xsi:type="dcterms:W3CDTF">2016-04-04T14:01:37Z</dcterms:modified>
</cp:coreProperties>
</file>